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\Plans\Water Trails\BUILD Grant\Project Management Plan\"/>
    </mc:Choice>
  </mc:AlternateContent>
  <xr:revisionPtr revIDLastSave="0" documentId="13_ncr:1_{71949D41-E2BA-4E1C-B9FA-52D29D08C679}" xr6:coauthVersionLast="46" xr6:coauthVersionMax="46" xr10:uidLastSave="{00000000-0000-0000-0000-000000000000}"/>
  <bookViews>
    <workbookView xWindow="-120" yWindow="-120" windowWidth="29040" windowHeight="15840" xr2:uid="{4F3EC6FB-E0C2-4359-91F7-023911661732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5" i="2" l="1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D7" i="2"/>
  <c r="B2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B17" i="2"/>
  <c r="Z10" i="2" l="1"/>
  <c r="B21" i="2"/>
  <c r="C21" i="2" s="1"/>
  <c r="D21" i="2" s="1"/>
  <c r="E21" i="2" s="1"/>
  <c r="F21" i="2" s="1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AA10" i="2"/>
  <c r="G10" i="2"/>
  <c r="F10" i="2"/>
  <c r="E10" i="2"/>
  <c r="D10" i="2"/>
  <c r="C10" i="2"/>
  <c r="B10" i="2"/>
  <c r="B11" i="2" s="1"/>
  <c r="B18" i="2" s="1"/>
  <c r="G21" i="2" l="1"/>
  <c r="H21" i="2" s="1"/>
  <c r="I21" i="2" s="1"/>
  <c r="J21" i="2" s="1"/>
  <c r="K21" i="2" s="1"/>
  <c r="L21" i="2" s="1"/>
  <c r="M21" i="2" s="1"/>
  <c r="N21" i="2" s="1"/>
  <c r="O21" i="2" s="1"/>
  <c r="P21" i="2" s="1"/>
  <c r="Q21" i="2" s="1"/>
  <c r="R21" i="2" s="1"/>
  <c r="S21" i="2" s="1"/>
  <c r="T21" i="2" s="1"/>
  <c r="U21" i="2" s="1"/>
  <c r="V21" i="2" s="1"/>
  <c r="W21" i="2" s="1"/>
  <c r="X21" i="2" s="1"/>
  <c r="Y21" i="2" s="1"/>
  <c r="Z21" i="2" s="1"/>
  <c r="AA21" i="2" s="1"/>
  <c r="C25" i="2"/>
  <c r="D25" i="2" s="1"/>
  <c r="E25" i="2" s="1"/>
  <c r="F25" i="2" s="1"/>
  <c r="G25" i="2" s="1"/>
  <c r="H25" i="2" s="1"/>
  <c r="I25" i="2" s="1"/>
  <c r="J25" i="2" s="1"/>
  <c r="K25" i="2" s="1"/>
  <c r="L25" i="2" s="1"/>
  <c r="M25" i="2" s="1"/>
  <c r="N25" i="2" s="1"/>
  <c r="O25" i="2" s="1"/>
  <c r="P25" i="2" s="1"/>
  <c r="Q25" i="2" s="1"/>
  <c r="R25" i="2" s="1"/>
  <c r="S25" i="2" s="1"/>
  <c r="T25" i="2" s="1"/>
  <c r="U25" i="2" s="1"/>
  <c r="V25" i="2" s="1"/>
  <c r="W25" i="2" s="1"/>
  <c r="X25" i="2" s="1"/>
  <c r="Y25" i="2" s="1"/>
  <c r="AA25" i="2" s="1"/>
  <c r="C26" i="2"/>
  <c r="D26" i="2" s="1"/>
  <c r="E26" i="2" s="1"/>
  <c r="F26" i="2" s="1"/>
  <c r="G26" i="2" s="1"/>
  <c r="H26" i="2" s="1"/>
  <c r="I26" i="2" s="1"/>
  <c r="J26" i="2" s="1"/>
  <c r="K26" i="2" s="1"/>
  <c r="L26" i="2" s="1"/>
  <c r="M26" i="2" s="1"/>
  <c r="N26" i="2" s="1"/>
  <c r="O26" i="2" s="1"/>
  <c r="P26" i="2" s="1"/>
  <c r="Q26" i="2" s="1"/>
  <c r="R26" i="2" s="1"/>
  <c r="S26" i="2" s="1"/>
  <c r="T26" i="2" s="1"/>
  <c r="U26" i="2" s="1"/>
  <c r="V26" i="2" s="1"/>
  <c r="W26" i="2" s="1"/>
  <c r="X26" i="2" s="1"/>
  <c r="Y26" i="2" s="1"/>
  <c r="C3" i="2"/>
  <c r="C11" i="2" s="1"/>
  <c r="C18" i="2" s="1"/>
  <c r="D3" i="2" s="1"/>
  <c r="D11" i="2" s="1"/>
  <c r="D18" i="2" s="1"/>
  <c r="E3" i="2" l="1"/>
  <c r="E11" i="2" s="1"/>
  <c r="E18" i="2" s="1"/>
  <c r="F3" i="2" l="1"/>
  <c r="F11" i="2" s="1"/>
  <c r="F18" i="2" s="1"/>
  <c r="G3" i="2" l="1"/>
  <c r="G11" i="2" s="1"/>
  <c r="G18" i="2" s="1"/>
  <c r="H3" i="2" s="1"/>
  <c r="H11" i="2" l="1"/>
  <c r="H18" i="2" s="1"/>
  <c r="I3" i="2" l="1"/>
  <c r="I11" i="2" s="1"/>
  <c r="I18" i="2" s="1"/>
  <c r="J3" i="2" l="1"/>
  <c r="J11" i="2" s="1"/>
  <c r="J18" i="2" s="1"/>
  <c r="K3" i="2" l="1"/>
  <c r="K11" i="2" s="1"/>
  <c r="K18" i="2" s="1"/>
  <c r="L3" i="2" l="1"/>
  <c r="L11" i="2" s="1"/>
  <c r="L18" i="2" s="1"/>
  <c r="M3" i="2" s="1"/>
  <c r="M11" i="2" s="1"/>
  <c r="M18" i="2" s="1"/>
  <c r="N3" i="2" s="1"/>
  <c r="N11" i="2" s="1"/>
  <c r="N18" i="2" s="1"/>
  <c r="O3" i="2" s="1"/>
  <c r="O11" i="2" s="1"/>
  <c r="O18" i="2" s="1"/>
  <c r="P3" i="2" s="1"/>
  <c r="P11" i="2" s="1"/>
  <c r="P18" i="2" s="1"/>
  <c r="Q3" i="2" s="1"/>
  <c r="Q11" i="2" l="1"/>
  <c r="Q18" i="2" s="1"/>
  <c r="R3" i="2" s="1"/>
  <c r="R11" i="2" l="1"/>
  <c r="R18" i="2" s="1"/>
  <c r="S3" i="2" s="1"/>
  <c r="S11" i="2" l="1"/>
  <c r="S18" i="2" s="1"/>
  <c r="T3" i="2" s="1"/>
  <c r="T11" i="2" l="1"/>
  <c r="T18" i="2" s="1"/>
  <c r="U3" i="2" s="1"/>
  <c r="U11" i="2" l="1"/>
  <c r="U18" i="2" s="1"/>
  <c r="V3" i="2" l="1"/>
  <c r="V11" i="2" s="1"/>
  <c r="V18" i="2" s="1"/>
  <c r="W3" i="2" l="1"/>
  <c r="W11" i="2" s="1"/>
  <c r="W18" i="2" s="1"/>
  <c r="X3" i="2" l="1"/>
  <c r="X11" i="2" s="1"/>
  <c r="X18" i="2" s="1"/>
  <c r="Y3" i="2" l="1"/>
  <c r="Y11" i="2" s="1"/>
  <c r="Y18" i="2" s="1"/>
  <c r="Z3" i="2" l="1"/>
  <c r="Z11" i="2" s="1"/>
  <c r="Z18" i="2" s="1"/>
  <c r="AA3" i="2" l="1"/>
  <c r="AA11" i="2" s="1"/>
  <c r="AA18" i="2" s="1"/>
</calcChain>
</file>

<file path=xl/sharedStrings.xml><?xml version="1.0" encoding="utf-8"?>
<sst xmlns="http://schemas.openxmlformats.org/spreadsheetml/2006/main" count="43" uniqueCount="27">
  <si>
    <t>CASH ON HAND (beginning of month)</t>
  </si>
  <si>
    <t>CASH RECEIPTS</t>
  </si>
  <si>
    <t>Other</t>
  </si>
  <si>
    <t>TOTAL CASH RECEIPTS</t>
  </si>
  <si>
    <t>TOTAL CASH AVAILABLE (before cash out)</t>
  </si>
  <si>
    <t>CASH PAID OUT</t>
  </si>
  <si>
    <t xml:space="preserve">Water Trails Project Costs </t>
  </si>
  <si>
    <t>TOTAL CASH PAID OUT</t>
  </si>
  <si>
    <t>CASH POSITION (end of month)</t>
  </si>
  <si>
    <t>Private funds provided by CIWT</t>
  </si>
  <si>
    <t>BUILD Grant Reimbursments</t>
  </si>
  <si>
    <t>TOTAL AMOUNT SPENT</t>
  </si>
  <si>
    <t>GRANT AMOUNT REIMBURSED</t>
  </si>
  <si>
    <t xml:space="preserve">GRANT AMOUNT REMAINING </t>
  </si>
  <si>
    <t xml:space="preserve">August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</si>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</sst>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/>
      <right/>
      <top/>
      <bottom style="thin">
        <color theme="0" tint="-0.249977111117893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 indent="1"/>
    </xf>
    <xf numFmtId="0" fontId="7" fillId="0" borderId="3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indent="1"/>
    </xf>
    <xf numFmtId="0" fontId="9" fillId="0" borderId="5" xfId="0" applyFont="1" applyBorder="1" applyAlignment="1">
      <alignment horizontal="left" vertical="center" indent="2"/>
    </xf>
    <xf numFmtId="0" fontId="9" fillId="0" borderId="1" xfId="0" applyFont="1" applyBorder="1" applyAlignment="1">
      <alignment horizontal="left" vertical="center" indent="2"/>
    </xf>
    <xf numFmtId="0" fontId="10" fillId="0" borderId="1" xfId="0" applyFont="1" applyBorder="1" applyAlignment="1">
      <alignment horizontal="left" vertical="center" indent="2"/>
    </xf>
    <xf numFmtId="0" fontId="10" fillId="0" borderId="6" xfId="0" applyFont="1" applyBorder="1" applyAlignment="1">
      <alignment horizontal="left" vertical="center" indent="2"/>
    </xf>
    <xf numFmtId="0" fontId="11" fillId="4" borderId="5" xfId="0" applyFont="1" applyFill="1" applyBorder="1" applyAlignment="1">
      <alignment horizontal="right" vertical="center" indent="1"/>
    </xf>
    <xf numFmtId="0" fontId="11" fillId="4" borderId="1" xfId="0" applyFont="1" applyFill="1" applyBorder="1" applyAlignment="1">
      <alignment horizontal="right" vertical="center" indent="1"/>
    </xf>
    <xf numFmtId="0" fontId="8" fillId="2" borderId="7" xfId="0" applyFont="1" applyFill="1" applyBorder="1" applyAlignment="1">
      <alignment horizontal="left" vertical="center" indent="1"/>
    </xf>
    <xf numFmtId="0" fontId="10" fillId="0" borderId="5" xfId="0" applyFont="1" applyBorder="1" applyAlignment="1" applyProtection="1">
      <alignment horizontal="left" vertical="center" indent="2"/>
      <protection locked="0"/>
    </xf>
    <xf numFmtId="44" fontId="0" fillId="0" borderId="0" xfId="0" applyNumberFormat="1"/>
    <xf numFmtId="44" fontId="0" fillId="0" borderId="0" xfId="0" applyNumberFormat="1" applyBorder="1"/>
    <xf numFmtId="44" fontId="0" fillId="2" borderId="0" xfId="0" applyNumberFormat="1" applyFill="1" applyBorder="1"/>
    <xf numFmtId="0" fontId="10" fillId="0" borderId="0" xfId="0" applyFont="1" applyBorder="1" applyAlignment="1">
      <alignment vertical="center"/>
    </xf>
    <xf numFmtId="0" fontId="2" fillId="4" borderId="9" xfId="0" applyFont="1" applyFill="1" applyBorder="1" applyAlignment="1">
      <alignment horizontal="right" vertical="center" indent="1"/>
    </xf>
    <xf numFmtId="0" fontId="4" fillId="2" borderId="1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right" vertical="center" indent="1"/>
    </xf>
    <xf numFmtId="0" fontId="0" fillId="0" borderId="0" xfId="0" applyFont="1"/>
    <xf numFmtId="44" fontId="0" fillId="4" borderId="0" xfId="0" applyNumberFormat="1" applyFill="1" applyBorder="1"/>
    <xf numFmtId="44" fontId="0" fillId="4" borderId="0" xfId="0" applyNumberFormat="1" applyFont="1" applyFill="1"/>
    <xf numFmtId="44" fontId="0" fillId="4" borderId="0" xfId="0" applyNumberFormat="1" applyFill="1"/>
    <xf numFmtId="44" fontId="12" fillId="4" borderId="8" xfId="0" applyNumberFormat="1" applyFont="1" applyFill="1" applyBorder="1"/>
    <xf numFmtId="0" fontId="12" fillId="0" borderId="0" xfId="0" applyFont="1"/>
    <xf numFmtId="44" fontId="12" fillId="4" borderId="0" xfId="0" applyNumberFormat="1" applyFont="1" applyFill="1" applyBorder="1"/>
    <xf numFmtId="44" fontId="12" fillId="0" borderId="0" xfId="0" applyNumberFormat="1" applyFont="1" applyBorder="1"/>
    <xf numFmtId="44" fontId="12" fillId="5" borderId="0" xfId="0" applyNumberFormat="1" applyFont="1" applyFill="1" applyBorder="1"/>
    <xf numFmtId="0" fontId="12" fillId="3" borderId="10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217E5-AD77-472D-A045-4B933E026509}">
  <dimension ref="A1:AA31"/>
  <sheetViews>
    <sheetView tabSelected="1" workbookViewId="0">
      <pane xSplit="1" topLeftCell="B1" activePane="topRight" state="frozen"/>
      <selection pane="topRight" activeCell="B6" sqref="B6"/>
    </sheetView>
  </sheetViews>
  <sheetFormatPr defaultRowHeight="15" x14ac:dyDescent="0.25"/>
  <cols>
    <col min="1" max="1" width="47.42578125" customWidth="1"/>
    <col min="2" max="6" width="15.28515625" bestFit="1" customWidth="1"/>
    <col min="7" max="7" width="16.42578125" customWidth="1"/>
    <col min="8" max="8" width="18.7109375" customWidth="1"/>
    <col min="9" max="9" width="16" customWidth="1"/>
    <col min="10" max="10" width="16.28515625" customWidth="1"/>
    <col min="11" max="27" width="16.140625" bestFit="1" customWidth="1"/>
  </cols>
  <sheetData>
    <row r="1" spans="1:27" x14ac:dyDescent="0.25">
      <c r="B1" s="31">
        <v>2022</v>
      </c>
      <c r="C1" s="31"/>
      <c r="D1" s="31"/>
      <c r="E1" s="31"/>
      <c r="F1" s="31"/>
      <c r="G1" s="32">
        <v>2023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1">
        <v>2024</v>
      </c>
      <c r="T1" s="31"/>
      <c r="U1" s="31"/>
      <c r="V1" s="31"/>
      <c r="W1" s="31"/>
      <c r="X1" s="31"/>
      <c r="Y1" s="31"/>
      <c r="Z1" s="31"/>
      <c r="AA1" s="31"/>
    </row>
    <row r="2" spans="1:27" s="1" customFormat="1" ht="18" customHeight="1" x14ac:dyDescent="0.25">
      <c r="A2" s="2"/>
      <c r="B2" s="20" t="s">
        <v>14</v>
      </c>
      <c r="C2" s="3" t="s">
        <v>15</v>
      </c>
      <c r="D2" s="20" t="s">
        <v>16</v>
      </c>
      <c r="E2" s="3" t="s">
        <v>17</v>
      </c>
      <c r="F2" s="20" t="s">
        <v>18</v>
      </c>
      <c r="G2" s="3" t="s">
        <v>19</v>
      </c>
      <c r="H2" s="20" t="s">
        <v>20</v>
      </c>
      <c r="I2" s="3" t="s">
        <v>21</v>
      </c>
      <c r="J2" s="20" t="s">
        <v>22</v>
      </c>
      <c r="K2" s="3" t="s">
        <v>23</v>
      </c>
      <c r="L2" s="20" t="s">
        <v>24</v>
      </c>
      <c r="M2" s="3" t="s">
        <v>25</v>
      </c>
      <c r="N2" s="20" t="s">
        <v>26</v>
      </c>
      <c r="O2" s="3" t="s">
        <v>15</v>
      </c>
      <c r="P2" s="20" t="s">
        <v>16</v>
      </c>
      <c r="Q2" s="3" t="s">
        <v>17</v>
      </c>
      <c r="R2" s="20" t="s">
        <v>18</v>
      </c>
      <c r="S2" s="3" t="s">
        <v>19</v>
      </c>
      <c r="T2" s="20" t="s">
        <v>20</v>
      </c>
      <c r="U2" s="3" t="s">
        <v>21</v>
      </c>
      <c r="V2" s="20" t="s">
        <v>22</v>
      </c>
      <c r="W2" s="3" t="s">
        <v>23</v>
      </c>
      <c r="X2" s="20" t="s">
        <v>24</v>
      </c>
      <c r="Y2" s="3" t="s">
        <v>25</v>
      </c>
      <c r="Z2" s="20" t="s">
        <v>26</v>
      </c>
      <c r="AA2" s="3" t="s">
        <v>15</v>
      </c>
    </row>
    <row r="3" spans="1:27" s="27" customFormat="1" x14ac:dyDescent="0.25">
      <c r="A3" s="4" t="s">
        <v>0</v>
      </c>
      <c r="B3" s="29">
        <v>0</v>
      </c>
      <c r="C3" s="29">
        <f>B18</f>
        <v>6167209</v>
      </c>
      <c r="D3" s="29">
        <f t="shared" ref="D3:AA3" si="0">C18</f>
        <v>4834418</v>
      </c>
      <c r="E3" s="29">
        <f t="shared" si="0"/>
        <v>4567859.8</v>
      </c>
      <c r="F3" s="29">
        <f t="shared" si="0"/>
        <v>4301301.5999999996</v>
      </c>
      <c r="G3" s="29">
        <f t="shared" si="0"/>
        <v>4034743.3999999994</v>
      </c>
      <c r="H3" s="29">
        <f t="shared" si="0"/>
        <v>3768185.1999999993</v>
      </c>
      <c r="I3" s="29">
        <f t="shared" si="0"/>
        <v>3501626.9999999991</v>
      </c>
      <c r="J3" s="29">
        <f t="shared" si="0"/>
        <v>3235068.7999999989</v>
      </c>
      <c r="K3" s="29">
        <f t="shared" si="0"/>
        <v>2968510.5999999987</v>
      </c>
      <c r="L3" s="29">
        <f t="shared" si="0"/>
        <v>2701952.3999999985</v>
      </c>
      <c r="M3" s="29">
        <f t="shared" si="0"/>
        <v>2435394.1999999983</v>
      </c>
      <c r="N3" s="29">
        <f t="shared" si="0"/>
        <v>2168835.9999999981</v>
      </c>
      <c r="O3" s="29">
        <f t="shared" si="0"/>
        <v>1902277.799999998</v>
      </c>
      <c r="P3" s="29">
        <f t="shared" si="0"/>
        <v>1635719.5999999978</v>
      </c>
      <c r="Q3" s="29">
        <f t="shared" si="0"/>
        <v>1369161.3999999976</v>
      </c>
      <c r="R3" s="29">
        <f t="shared" si="0"/>
        <v>1102603.1999999974</v>
      </c>
      <c r="S3" s="29">
        <f t="shared" si="0"/>
        <v>836044.99999999721</v>
      </c>
      <c r="T3" s="29">
        <f t="shared" si="0"/>
        <v>569486.79999999725</v>
      </c>
      <c r="U3" s="29">
        <f t="shared" si="0"/>
        <v>302928.5999999973</v>
      </c>
      <c r="V3" s="29">
        <f t="shared" si="0"/>
        <v>36370.399999997346</v>
      </c>
      <c r="W3" s="29">
        <f t="shared" si="0"/>
        <v>1069812.1999999974</v>
      </c>
      <c r="X3" s="29">
        <f t="shared" si="0"/>
        <v>803253.99999999721</v>
      </c>
      <c r="Y3" s="29">
        <f t="shared" si="0"/>
        <v>536695.79999999725</v>
      </c>
      <c r="Z3" s="29">
        <f t="shared" si="0"/>
        <v>270137.5999999973</v>
      </c>
      <c r="AA3" s="29">
        <f t="shared" si="0"/>
        <v>3579.3999999973457</v>
      </c>
    </row>
    <row r="4" spans="1:27" ht="15.75" x14ac:dyDescent="0.25">
      <c r="A4" s="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7" x14ac:dyDescent="0.25">
      <c r="A5" s="6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x14ac:dyDescent="0.25">
      <c r="A6" s="7" t="s">
        <v>9</v>
      </c>
      <c r="B6" s="30">
        <v>7500000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>
        <v>1300000</v>
      </c>
      <c r="W6" s="16"/>
      <c r="X6" s="16"/>
      <c r="Y6" s="16"/>
      <c r="Z6" s="16"/>
      <c r="AA6" s="16"/>
    </row>
    <row r="7" spans="1:27" x14ac:dyDescent="0.25">
      <c r="A7" s="8" t="s">
        <v>10</v>
      </c>
      <c r="B7" s="16"/>
      <c r="C7" s="16"/>
      <c r="D7" s="16">
        <f>B14*-0.8</f>
        <v>1066232.8</v>
      </c>
      <c r="E7" s="16">
        <f t="shared" ref="E7:AA7" si="1">C14*-0.8</f>
        <v>1066232.8</v>
      </c>
      <c r="F7" s="16">
        <f t="shared" si="1"/>
        <v>1066232.8</v>
      </c>
      <c r="G7" s="16">
        <f t="shared" si="1"/>
        <v>1066232.8</v>
      </c>
      <c r="H7" s="16">
        <f t="shared" si="1"/>
        <v>1066232.8</v>
      </c>
      <c r="I7" s="16">
        <f t="shared" si="1"/>
        <v>1066232.8</v>
      </c>
      <c r="J7" s="16">
        <f t="shared" si="1"/>
        <v>1066232.8</v>
      </c>
      <c r="K7" s="16">
        <f t="shared" si="1"/>
        <v>1066232.8</v>
      </c>
      <c r="L7" s="16">
        <f t="shared" si="1"/>
        <v>1066232.8</v>
      </c>
      <c r="M7" s="16">
        <f t="shared" si="1"/>
        <v>1066232.8</v>
      </c>
      <c r="N7" s="16">
        <f t="shared" si="1"/>
        <v>1066232.8</v>
      </c>
      <c r="O7" s="16">
        <f t="shared" si="1"/>
        <v>1066232.8</v>
      </c>
      <c r="P7" s="16">
        <f t="shared" si="1"/>
        <v>1066232.8</v>
      </c>
      <c r="Q7" s="16">
        <f t="shared" si="1"/>
        <v>1066232.8</v>
      </c>
      <c r="R7" s="16">
        <f t="shared" si="1"/>
        <v>1066232.8</v>
      </c>
      <c r="S7" s="16">
        <f t="shared" si="1"/>
        <v>1066232.8</v>
      </c>
      <c r="T7" s="16">
        <f t="shared" si="1"/>
        <v>1066232.8</v>
      </c>
      <c r="U7" s="16">
        <f t="shared" si="1"/>
        <v>1066232.8</v>
      </c>
      <c r="V7" s="16">
        <f t="shared" si="1"/>
        <v>1066232.8</v>
      </c>
      <c r="W7" s="16">
        <f t="shared" si="1"/>
        <v>1066232.8</v>
      </c>
      <c r="X7" s="16">
        <f t="shared" si="1"/>
        <v>1066232.8</v>
      </c>
      <c r="Y7" s="16">
        <f t="shared" si="1"/>
        <v>1066232.8</v>
      </c>
      <c r="Z7" s="16">
        <f t="shared" si="1"/>
        <v>1066232.8</v>
      </c>
      <c r="AA7" s="16">
        <f t="shared" si="1"/>
        <v>1066232.8</v>
      </c>
    </row>
    <row r="8" spans="1:27" x14ac:dyDescent="0.25">
      <c r="A8" s="9" t="s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27" ht="15.75" thickBot="1" x14ac:dyDescent="0.3">
      <c r="A9" s="10" t="s">
        <v>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x14ac:dyDescent="0.25">
      <c r="A10" s="11" t="s">
        <v>3</v>
      </c>
      <c r="B10" s="23">
        <f>SUM(B6:B9)</f>
        <v>7500000</v>
      </c>
      <c r="C10" s="23">
        <f t="shared" ref="C10" si="2">SUM(C6:C9)</f>
        <v>0</v>
      </c>
      <c r="D10" s="23">
        <f t="shared" ref="D10" si="3">SUM(D6:D9)</f>
        <v>1066232.8</v>
      </c>
      <c r="E10" s="23">
        <f t="shared" ref="E10" si="4">SUM(E6:E9)</f>
        <v>1066232.8</v>
      </c>
      <c r="F10" s="23">
        <f t="shared" ref="F10" si="5">SUM(F6:F9)</f>
        <v>1066232.8</v>
      </c>
      <c r="G10" s="23">
        <f t="shared" ref="G10" si="6">SUM(G6:G9)</f>
        <v>1066232.8</v>
      </c>
      <c r="H10" s="23">
        <f t="shared" ref="H10" si="7">SUM(H6:H9)</f>
        <v>1066232.8</v>
      </c>
      <c r="I10" s="23">
        <f t="shared" ref="I10" si="8">SUM(I6:I9)</f>
        <v>1066232.8</v>
      </c>
      <c r="J10" s="23">
        <f t="shared" ref="J10" si="9">SUM(J6:J9)</f>
        <v>1066232.8</v>
      </c>
      <c r="K10" s="23">
        <f t="shared" ref="K10" si="10">SUM(K6:K9)</f>
        <v>1066232.8</v>
      </c>
      <c r="L10" s="23">
        <f t="shared" ref="L10" si="11">SUM(L6:L9)</f>
        <v>1066232.8</v>
      </c>
      <c r="M10" s="23">
        <f t="shared" ref="M10" si="12">SUM(M6:M9)</f>
        <v>1066232.8</v>
      </c>
      <c r="N10" s="23">
        <f t="shared" ref="N10" si="13">SUM(N6:N9)</f>
        <v>1066232.8</v>
      </c>
      <c r="O10" s="23">
        <f t="shared" ref="O10" si="14">SUM(O6:O9)</f>
        <v>1066232.8</v>
      </c>
      <c r="P10" s="23">
        <f t="shared" ref="P10" si="15">SUM(P6:P9)</f>
        <v>1066232.8</v>
      </c>
      <c r="Q10" s="23">
        <f t="shared" ref="Q10" si="16">SUM(Q6:Q9)</f>
        <v>1066232.8</v>
      </c>
      <c r="R10" s="23">
        <f t="shared" ref="R10" si="17">SUM(R6:R9)</f>
        <v>1066232.8</v>
      </c>
      <c r="S10" s="23">
        <f t="shared" ref="S10" si="18">SUM(S6:S9)</f>
        <v>1066232.8</v>
      </c>
      <c r="T10" s="23">
        <f t="shared" ref="T10" si="19">SUM(T6:T9)</f>
        <v>1066232.8</v>
      </c>
      <c r="U10" s="23">
        <f t="shared" ref="U10" si="20">SUM(U6:U9)</f>
        <v>1066232.8</v>
      </c>
      <c r="V10" s="23">
        <f t="shared" ref="V10" si="21">SUM(V6:V9)</f>
        <v>2366232.7999999998</v>
      </c>
      <c r="W10" s="23">
        <f t="shared" ref="W10" si="22">SUM(W6:W9)</f>
        <v>1066232.8</v>
      </c>
      <c r="X10" s="23">
        <f t="shared" ref="X10" si="23">SUM(X6:X9)</f>
        <v>1066232.8</v>
      </c>
      <c r="Y10" s="23">
        <f t="shared" ref="Y10" si="24">SUM(Y6:Y9)</f>
        <v>1066232.8</v>
      </c>
      <c r="Z10" s="23">
        <f t="shared" ref="Z10" si="25">SUM(Z6:Z9)</f>
        <v>1066232.8</v>
      </c>
      <c r="AA10" s="23">
        <f t="shared" ref="AA10" si="26">SUM(AA6:AA9)</f>
        <v>1066232.8</v>
      </c>
    </row>
    <row r="11" spans="1:27" s="27" customFormat="1" x14ac:dyDescent="0.25">
      <c r="A11" s="12" t="s">
        <v>4</v>
      </c>
      <c r="B11" s="28">
        <f>B3+B10</f>
        <v>7500000</v>
      </c>
      <c r="C11" s="28">
        <f>C3+C10</f>
        <v>6167209</v>
      </c>
      <c r="D11" s="28">
        <f t="shared" ref="D11:AA11" si="27">D3+D10</f>
        <v>5900650.7999999998</v>
      </c>
      <c r="E11" s="28">
        <f t="shared" si="27"/>
        <v>5634092.5999999996</v>
      </c>
      <c r="F11" s="28">
        <f t="shared" si="27"/>
        <v>5367534.3999999994</v>
      </c>
      <c r="G11" s="28">
        <f t="shared" si="27"/>
        <v>5100976.1999999993</v>
      </c>
      <c r="H11" s="28">
        <f t="shared" si="27"/>
        <v>4834417.9999999991</v>
      </c>
      <c r="I11" s="28">
        <f t="shared" si="27"/>
        <v>4567859.7999999989</v>
      </c>
      <c r="J11" s="28">
        <f t="shared" si="27"/>
        <v>4301301.5999999987</v>
      </c>
      <c r="K11" s="28">
        <f t="shared" si="27"/>
        <v>4034743.3999999985</v>
      </c>
      <c r="L11" s="28">
        <f t="shared" si="27"/>
        <v>3768185.1999999983</v>
      </c>
      <c r="M11" s="28">
        <f t="shared" si="27"/>
        <v>3501626.9999999981</v>
      </c>
      <c r="N11" s="28">
        <f t="shared" si="27"/>
        <v>3235068.799999998</v>
      </c>
      <c r="O11" s="28">
        <f t="shared" si="27"/>
        <v>2968510.5999999978</v>
      </c>
      <c r="P11" s="28">
        <f t="shared" si="27"/>
        <v>2701952.3999999976</v>
      </c>
      <c r="Q11" s="28">
        <f t="shared" si="27"/>
        <v>2435394.1999999974</v>
      </c>
      <c r="R11" s="28">
        <f t="shared" si="27"/>
        <v>2168835.9999999972</v>
      </c>
      <c r="S11" s="28">
        <f t="shared" si="27"/>
        <v>1902277.7999999973</v>
      </c>
      <c r="T11" s="28">
        <f t="shared" si="27"/>
        <v>1635719.5999999973</v>
      </c>
      <c r="U11" s="28">
        <f t="shared" si="27"/>
        <v>1369161.3999999973</v>
      </c>
      <c r="V11" s="28">
        <f t="shared" si="27"/>
        <v>2402603.1999999974</v>
      </c>
      <c r="W11" s="28">
        <f t="shared" si="27"/>
        <v>2136044.9999999972</v>
      </c>
      <c r="X11" s="28">
        <f t="shared" si="27"/>
        <v>1869486.7999999973</v>
      </c>
      <c r="Y11" s="28">
        <f t="shared" si="27"/>
        <v>1602928.5999999973</v>
      </c>
      <c r="Z11" s="28">
        <f t="shared" si="27"/>
        <v>1336370.3999999973</v>
      </c>
      <c r="AA11" s="28">
        <f t="shared" si="27"/>
        <v>1069812.1999999974</v>
      </c>
    </row>
    <row r="12" spans="1:27" x14ac:dyDescent="0.25">
      <c r="A12" s="18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x14ac:dyDescent="0.25">
      <c r="A13" s="13" t="s">
        <v>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1:27" x14ac:dyDescent="0.25">
      <c r="A14" s="14" t="s">
        <v>6</v>
      </c>
      <c r="B14" s="16">
        <v>-1332791</v>
      </c>
      <c r="C14" s="16">
        <v>-1332791</v>
      </c>
      <c r="D14" s="16">
        <v>-1332791</v>
      </c>
      <c r="E14" s="16">
        <v>-1332791</v>
      </c>
      <c r="F14" s="16">
        <v>-1332791</v>
      </c>
      <c r="G14" s="16">
        <v>-1332791</v>
      </c>
      <c r="H14" s="16">
        <v>-1332791</v>
      </c>
      <c r="I14" s="16">
        <v>-1332791</v>
      </c>
      <c r="J14" s="16">
        <v>-1332791</v>
      </c>
      <c r="K14" s="16">
        <v>-1332791</v>
      </c>
      <c r="L14" s="16">
        <v>-1332791</v>
      </c>
      <c r="M14" s="16">
        <v>-1332791</v>
      </c>
      <c r="N14" s="16">
        <v>-1332791</v>
      </c>
      <c r="O14" s="16">
        <v>-1332791</v>
      </c>
      <c r="P14" s="16">
        <v>-1332791</v>
      </c>
      <c r="Q14" s="16">
        <v>-1332791</v>
      </c>
      <c r="R14" s="16">
        <v>-1332791</v>
      </c>
      <c r="S14" s="16">
        <v>-1332791</v>
      </c>
      <c r="T14" s="16">
        <v>-1332791</v>
      </c>
      <c r="U14" s="16">
        <v>-1332791</v>
      </c>
      <c r="V14" s="16">
        <v>-1332791</v>
      </c>
      <c r="W14" s="16">
        <v>-1332791</v>
      </c>
      <c r="X14" s="16">
        <v>-1332791</v>
      </c>
      <c r="Y14" s="16">
        <v>-1332791</v>
      </c>
      <c r="Z14" s="16">
        <v>-1332791</v>
      </c>
      <c r="AA14" s="16">
        <v>-1332791</v>
      </c>
    </row>
    <row r="15" spans="1:27" x14ac:dyDescent="0.25">
      <c r="A15" s="9" t="s">
        <v>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ht="15.75" thickBot="1" x14ac:dyDescent="0.3">
      <c r="A16" s="10" t="s">
        <v>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x14ac:dyDescent="0.25">
      <c r="A17" s="11" t="s">
        <v>7</v>
      </c>
      <c r="B17" s="23">
        <f>SUM(B14:B16)</f>
        <v>-1332791</v>
      </c>
      <c r="C17" s="23">
        <f t="shared" ref="C17:AA17" si="28">SUM(C14:C16)</f>
        <v>-1332791</v>
      </c>
      <c r="D17" s="23">
        <f t="shared" si="28"/>
        <v>-1332791</v>
      </c>
      <c r="E17" s="23">
        <f t="shared" si="28"/>
        <v>-1332791</v>
      </c>
      <c r="F17" s="23">
        <f t="shared" si="28"/>
        <v>-1332791</v>
      </c>
      <c r="G17" s="23">
        <f t="shared" si="28"/>
        <v>-1332791</v>
      </c>
      <c r="H17" s="23">
        <f t="shared" si="28"/>
        <v>-1332791</v>
      </c>
      <c r="I17" s="23">
        <f t="shared" si="28"/>
        <v>-1332791</v>
      </c>
      <c r="J17" s="23">
        <f t="shared" si="28"/>
        <v>-1332791</v>
      </c>
      <c r="K17" s="23">
        <f t="shared" si="28"/>
        <v>-1332791</v>
      </c>
      <c r="L17" s="23">
        <f t="shared" si="28"/>
        <v>-1332791</v>
      </c>
      <c r="M17" s="23">
        <f t="shared" si="28"/>
        <v>-1332791</v>
      </c>
      <c r="N17" s="23">
        <f t="shared" si="28"/>
        <v>-1332791</v>
      </c>
      <c r="O17" s="23">
        <f t="shared" si="28"/>
        <v>-1332791</v>
      </c>
      <c r="P17" s="23">
        <f t="shared" si="28"/>
        <v>-1332791</v>
      </c>
      <c r="Q17" s="23">
        <f t="shared" si="28"/>
        <v>-1332791</v>
      </c>
      <c r="R17" s="23">
        <f t="shared" si="28"/>
        <v>-1332791</v>
      </c>
      <c r="S17" s="23">
        <f t="shared" si="28"/>
        <v>-1332791</v>
      </c>
      <c r="T17" s="23">
        <f t="shared" si="28"/>
        <v>-1332791</v>
      </c>
      <c r="U17" s="23">
        <f t="shared" si="28"/>
        <v>-1332791</v>
      </c>
      <c r="V17" s="23">
        <f t="shared" si="28"/>
        <v>-1332791</v>
      </c>
      <c r="W17" s="23">
        <f t="shared" si="28"/>
        <v>-1332791</v>
      </c>
      <c r="X17" s="23">
        <f t="shared" si="28"/>
        <v>-1332791</v>
      </c>
      <c r="Y17" s="23">
        <f t="shared" si="28"/>
        <v>-1332791</v>
      </c>
      <c r="Z17" s="23">
        <f t="shared" si="28"/>
        <v>-1332791</v>
      </c>
      <c r="AA17" s="23">
        <f t="shared" si="28"/>
        <v>-1332791</v>
      </c>
    </row>
    <row r="18" spans="1:27" s="27" customFormat="1" x14ac:dyDescent="0.25">
      <c r="A18" s="19" t="s">
        <v>8</v>
      </c>
      <c r="B18" s="26">
        <f t="shared" ref="B18:AA18" si="29">B11+B17</f>
        <v>6167209</v>
      </c>
      <c r="C18" s="26">
        <f t="shared" si="29"/>
        <v>4834418</v>
      </c>
      <c r="D18" s="26">
        <f t="shared" si="29"/>
        <v>4567859.8</v>
      </c>
      <c r="E18" s="26">
        <f t="shared" si="29"/>
        <v>4301301.5999999996</v>
      </c>
      <c r="F18" s="26">
        <f t="shared" si="29"/>
        <v>4034743.3999999994</v>
      </c>
      <c r="G18" s="26">
        <f t="shared" si="29"/>
        <v>3768185.1999999993</v>
      </c>
      <c r="H18" s="26">
        <f t="shared" si="29"/>
        <v>3501626.9999999991</v>
      </c>
      <c r="I18" s="26">
        <f t="shared" si="29"/>
        <v>3235068.7999999989</v>
      </c>
      <c r="J18" s="26">
        <f t="shared" si="29"/>
        <v>2968510.5999999987</v>
      </c>
      <c r="K18" s="26">
        <f t="shared" si="29"/>
        <v>2701952.3999999985</v>
      </c>
      <c r="L18" s="26">
        <f t="shared" si="29"/>
        <v>2435394.1999999983</v>
      </c>
      <c r="M18" s="26">
        <f t="shared" si="29"/>
        <v>2168835.9999999981</v>
      </c>
      <c r="N18" s="26">
        <f t="shared" si="29"/>
        <v>1902277.799999998</v>
      </c>
      <c r="O18" s="26">
        <f t="shared" si="29"/>
        <v>1635719.5999999978</v>
      </c>
      <c r="P18" s="26">
        <f t="shared" si="29"/>
        <v>1369161.3999999976</v>
      </c>
      <c r="Q18" s="26">
        <f t="shared" si="29"/>
        <v>1102603.1999999974</v>
      </c>
      <c r="R18" s="26">
        <f t="shared" si="29"/>
        <v>836044.99999999721</v>
      </c>
      <c r="S18" s="26">
        <f t="shared" si="29"/>
        <v>569486.79999999725</v>
      </c>
      <c r="T18" s="26">
        <f t="shared" si="29"/>
        <v>302928.5999999973</v>
      </c>
      <c r="U18" s="26">
        <f t="shared" si="29"/>
        <v>36370.399999997346</v>
      </c>
      <c r="V18" s="26">
        <f t="shared" si="29"/>
        <v>1069812.1999999974</v>
      </c>
      <c r="W18" s="26">
        <f t="shared" si="29"/>
        <v>803253.99999999721</v>
      </c>
      <c r="X18" s="26">
        <f t="shared" si="29"/>
        <v>536695.79999999725</v>
      </c>
      <c r="Y18" s="26">
        <f t="shared" si="29"/>
        <v>270137.5999999973</v>
      </c>
      <c r="Z18" s="26">
        <f t="shared" si="29"/>
        <v>3579.3999999973457</v>
      </c>
      <c r="AA18" s="26">
        <f t="shared" si="29"/>
        <v>-262978.80000000261</v>
      </c>
    </row>
    <row r="19" spans="1:27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x14ac:dyDescent="0.2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s="22" customFormat="1" x14ac:dyDescent="0.25">
      <c r="A21" s="21" t="s">
        <v>11</v>
      </c>
      <c r="B21" s="24">
        <f>B14</f>
        <v>-1332791</v>
      </c>
      <c r="C21" s="24">
        <f t="shared" ref="C21:AA21" si="30">C14+B21</f>
        <v>-2665582</v>
      </c>
      <c r="D21" s="24">
        <f t="shared" si="30"/>
        <v>-3998373</v>
      </c>
      <c r="E21" s="24">
        <f t="shared" si="30"/>
        <v>-5331164</v>
      </c>
      <c r="F21" s="24">
        <f t="shared" si="30"/>
        <v>-6663955</v>
      </c>
      <c r="G21" s="24">
        <f t="shared" si="30"/>
        <v>-7996746</v>
      </c>
      <c r="H21" s="24">
        <f t="shared" si="30"/>
        <v>-9329537</v>
      </c>
      <c r="I21" s="24">
        <f t="shared" si="30"/>
        <v>-10662328</v>
      </c>
      <c r="J21" s="24">
        <f t="shared" si="30"/>
        <v>-11995119</v>
      </c>
      <c r="K21" s="24">
        <f t="shared" si="30"/>
        <v>-13327910</v>
      </c>
      <c r="L21" s="24">
        <f t="shared" si="30"/>
        <v>-14660701</v>
      </c>
      <c r="M21" s="24">
        <f t="shared" si="30"/>
        <v>-15993492</v>
      </c>
      <c r="N21" s="24">
        <f t="shared" si="30"/>
        <v>-17326283</v>
      </c>
      <c r="O21" s="24">
        <f t="shared" si="30"/>
        <v>-18659074</v>
      </c>
      <c r="P21" s="24">
        <f t="shared" si="30"/>
        <v>-19991865</v>
      </c>
      <c r="Q21" s="24">
        <f t="shared" si="30"/>
        <v>-21324656</v>
      </c>
      <c r="R21" s="24">
        <f t="shared" si="30"/>
        <v>-22657447</v>
      </c>
      <c r="S21" s="24">
        <f t="shared" si="30"/>
        <v>-23990238</v>
      </c>
      <c r="T21" s="24">
        <f t="shared" si="30"/>
        <v>-25323029</v>
      </c>
      <c r="U21" s="24">
        <f t="shared" si="30"/>
        <v>-26655820</v>
      </c>
      <c r="V21" s="24">
        <f t="shared" si="30"/>
        <v>-27988611</v>
      </c>
      <c r="W21" s="24">
        <f t="shared" si="30"/>
        <v>-29321402</v>
      </c>
      <c r="X21" s="24">
        <f t="shared" si="30"/>
        <v>-30654193</v>
      </c>
      <c r="Y21" s="24">
        <f t="shared" si="30"/>
        <v>-31986984</v>
      </c>
      <c r="Z21" s="24">
        <f t="shared" si="30"/>
        <v>-33319775</v>
      </c>
      <c r="AA21" s="24">
        <f t="shared" si="30"/>
        <v>-34652566</v>
      </c>
    </row>
    <row r="22" spans="1:27" x14ac:dyDescent="0.2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1:27" x14ac:dyDescent="0.2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1:27" x14ac:dyDescent="0.2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27" x14ac:dyDescent="0.25">
      <c r="A25" s="21" t="s">
        <v>12</v>
      </c>
      <c r="B25" s="25"/>
      <c r="C25" s="25">
        <f>C7</f>
        <v>0</v>
      </c>
      <c r="D25" s="25">
        <f t="shared" ref="D25:AA25" si="31">C25+D7</f>
        <v>1066232.8</v>
      </c>
      <c r="E25" s="25">
        <f t="shared" si="31"/>
        <v>2132465.6</v>
      </c>
      <c r="F25" s="25">
        <f t="shared" si="31"/>
        <v>3198698.4000000004</v>
      </c>
      <c r="G25" s="25">
        <f t="shared" si="31"/>
        <v>4264931.2</v>
      </c>
      <c r="H25" s="25">
        <f t="shared" si="31"/>
        <v>5331164</v>
      </c>
      <c r="I25" s="25">
        <f t="shared" si="31"/>
        <v>6397396.7999999998</v>
      </c>
      <c r="J25" s="25">
        <f t="shared" si="31"/>
        <v>7463629.5999999996</v>
      </c>
      <c r="K25" s="25">
        <f t="shared" si="31"/>
        <v>8529862.4000000004</v>
      </c>
      <c r="L25" s="25">
        <f t="shared" si="31"/>
        <v>9596095.2000000011</v>
      </c>
      <c r="M25" s="25">
        <f t="shared" si="31"/>
        <v>10662328.000000002</v>
      </c>
      <c r="N25" s="25">
        <f t="shared" si="31"/>
        <v>11728560.800000003</v>
      </c>
      <c r="O25" s="25">
        <f t="shared" si="31"/>
        <v>12794793.600000003</v>
      </c>
      <c r="P25" s="25">
        <f t="shared" si="31"/>
        <v>13861026.400000004</v>
      </c>
      <c r="Q25" s="25">
        <f t="shared" si="31"/>
        <v>14927259.200000005</v>
      </c>
      <c r="R25" s="25">
        <f t="shared" si="31"/>
        <v>15993492.000000006</v>
      </c>
      <c r="S25" s="25">
        <f t="shared" si="31"/>
        <v>17059724.800000004</v>
      </c>
      <c r="T25" s="25">
        <f t="shared" si="31"/>
        <v>18125957.600000005</v>
      </c>
      <c r="U25" s="25">
        <f t="shared" si="31"/>
        <v>19192190.400000006</v>
      </c>
      <c r="V25" s="25">
        <f t="shared" si="31"/>
        <v>20258423.200000007</v>
      </c>
      <c r="W25" s="25">
        <f t="shared" si="31"/>
        <v>21324656.000000007</v>
      </c>
      <c r="X25" s="25">
        <f t="shared" si="31"/>
        <v>22390888.800000008</v>
      </c>
      <c r="Y25" s="25">
        <f t="shared" si="31"/>
        <v>23457121.600000009</v>
      </c>
      <c r="Z25" s="25">
        <f>Y25+Z7</f>
        <v>24523354.40000001</v>
      </c>
      <c r="AA25" s="25">
        <f t="shared" si="31"/>
        <v>25589587.20000001</v>
      </c>
    </row>
    <row r="26" spans="1:27" x14ac:dyDescent="0.25">
      <c r="A26" s="21" t="s">
        <v>13</v>
      </c>
      <c r="B26" s="25">
        <f>25550000+B14</f>
        <v>24217209</v>
      </c>
      <c r="C26" s="25">
        <f t="shared" ref="C26:Y26" si="32">B26-C7</f>
        <v>24217209</v>
      </c>
      <c r="D26" s="25">
        <f t="shared" si="32"/>
        <v>23150976.199999999</v>
      </c>
      <c r="E26" s="25">
        <f t="shared" si="32"/>
        <v>22084743.399999999</v>
      </c>
      <c r="F26" s="25">
        <f t="shared" si="32"/>
        <v>21018510.599999998</v>
      </c>
      <c r="G26" s="25">
        <f t="shared" si="32"/>
        <v>19952277.799999997</v>
      </c>
      <c r="H26" s="25">
        <f t="shared" si="32"/>
        <v>18886044.999999996</v>
      </c>
      <c r="I26" s="25">
        <f t="shared" si="32"/>
        <v>17819812.199999996</v>
      </c>
      <c r="J26" s="25">
        <f t="shared" si="32"/>
        <v>16753579.399999995</v>
      </c>
      <c r="K26" s="25">
        <f t="shared" si="32"/>
        <v>15687346.599999994</v>
      </c>
      <c r="L26" s="25">
        <f t="shared" si="32"/>
        <v>14621113.799999993</v>
      </c>
      <c r="M26" s="25">
        <f t="shared" si="32"/>
        <v>13554880.999999993</v>
      </c>
      <c r="N26" s="25">
        <f t="shared" si="32"/>
        <v>12488648.199999992</v>
      </c>
      <c r="O26" s="25">
        <f t="shared" si="32"/>
        <v>11422415.399999991</v>
      </c>
      <c r="P26" s="25">
        <f t="shared" si="32"/>
        <v>10356182.59999999</v>
      </c>
      <c r="Q26" s="25">
        <f t="shared" si="32"/>
        <v>9289949.7999999896</v>
      </c>
      <c r="R26" s="25">
        <f t="shared" si="32"/>
        <v>8223716.9999999898</v>
      </c>
      <c r="S26" s="25">
        <f t="shared" si="32"/>
        <v>7157484.1999999899</v>
      </c>
      <c r="T26" s="25">
        <f t="shared" si="32"/>
        <v>6091251.3999999901</v>
      </c>
      <c r="U26" s="25">
        <f t="shared" si="32"/>
        <v>5025018.5999999903</v>
      </c>
      <c r="V26" s="25">
        <f t="shared" si="32"/>
        <v>3958785.7999999905</v>
      </c>
      <c r="W26" s="25">
        <f t="shared" si="32"/>
        <v>2892552.9999999907</v>
      </c>
      <c r="X26" s="25">
        <f t="shared" si="32"/>
        <v>1826320.1999999906</v>
      </c>
      <c r="Y26" s="25">
        <f t="shared" si="32"/>
        <v>760087.39999999059</v>
      </c>
      <c r="Z26" s="25"/>
      <c r="AA26" s="25"/>
    </row>
    <row r="27" spans="1:27" x14ac:dyDescent="0.2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1:27" x14ac:dyDescent="0.2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1:27" x14ac:dyDescent="0.2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 spans="1:27" x14ac:dyDescent="0.2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1:27" x14ac:dyDescent="0.2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</sheetData>
  <mergeCells count="3">
    <mergeCell ref="B1:F1"/>
    <mergeCell ref="G1:R1"/>
    <mergeCell ref="S1:AA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 Young</dc:creator>
  <cp:lastModifiedBy>Zach Young</cp:lastModifiedBy>
  <dcterms:created xsi:type="dcterms:W3CDTF">2021-03-13T14:55:25Z</dcterms:created>
  <dcterms:modified xsi:type="dcterms:W3CDTF">2021-03-30T13:02:31Z</dcterms:modified>
</cp:coreProperties>
</file>